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8072544A-6BCB-4265-9719-DBBB79909F0A}" xr6:coauthVersionLast="47" xr6:coauthVersionMax="47" xr10:uidLastSave="{00000000-0000-0000-0000-000000000000}"/>
  <bookViews>
    <workbookView xWindow="20370" yWindow="-120" windowWidth="20730" windowHeight="11160" xr2:uid="{E24C5A40-DD9F-4B32-A4E5-E600700A760B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G8" i="2"/>
  <c r="H8" i="2"/>
  <c r="J8" i="2"/>
  <c r="K8" i="2"/>
  <c r="L8" i="2"/>
  <c r="O8" i="2"/>
  <c r="I2" i="2"/>
  <c r="K2" i="2"/>
  <c r="Q2" i="2" s="1"/>
  <c r="I3" i="2"/>
  <c r="K3" i="2"/>
  <c r="Q3" i="2" s="1"/>
  <c r="R3" i="2" l="1"/>
  <c r="S2" i="2"/>
  <c r="R2" i="2"/>
  <c r="S3" i="2"/>
  <c r="P10" i="2" l="1"/>
  <c r="S10" i="2"/>
  <c r="M8" i="2"/>
  <c r="M10" i="2"/>
  <c r="D8" i="2"/>
  <c r="P8" i="2"/>
  <c r="I10" i="2"/>
</calcChain>
</file>

<file path=xl/sharedStrings.xml><?xml version="1.0" encoding="utf-8"?>
<sst xmlns="http://schemas.openxmlformats.org/spreadsheetml/2006/main" count="113" uniqueCount="82">
  <si>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</si>
  <si>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</si>
  <si>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</si>
  <si>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</si>
  <si>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</si>
  <si>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</si>
  <si>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</si>
  <si>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</si>
  <si>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</si>
  <si>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</si>
  <si>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</si>
  <si>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</si>
  <si>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</si>
  <si>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</si>
  <si>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</si>
  <si>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</si>
  <si>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</si>
  <si>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</si>
  <si>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</si>
  <si>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</si>
  <si>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</si>
  <si>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</si>
  <si>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</si>
  <si>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</si>
  <si>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</si>
  <si>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</si>
  <si>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</si>
  <si>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</si>
  <si>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</si>
  <si>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</si>
  <si>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</si>
  <si>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</si>
  <si>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WD</t>
  </si>
  <si>
    <t>03-ARM'S LENGTH</t>
  </si>
  <si>
    <t>101AG</t>
  </si>
  <si>
    <t>GENERAL AGRICULTURAL</t>
  </si>
  <si>
    <t>101</t>
  </si>
  <si>
    <t>004-101-000-030-00</t>
  </si>
  <si>
    <t>18811 CO RD 451</t>
  </si>
  <si>
    <t>571/003</t>
  </si>
  <si>
    <t>004-112-000-020-06</t>
  </si>
  <si>
    <t>24265 LISTER RD</t>
  </si>
  <si>
    <t>574/331</t>
  </si>
  <si>
    <t>102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</si>
  <si>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</si>
  <si>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</si>
  <si>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</si>
  <si>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</si>
  <si>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</si>
  <si>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</si>
  <si>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</si>
  <si>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070-015-000-011-00</t>
  </si>
  <si>
    <t>E WILK HWY</t>
  </si>
  <si>
    <t>00001</t>
  </si>
  <si>
    <t xml:space="preserve">Farmland </t>
  </si>
  <si>
    <t>NOT INSPECTED</t>
  </si>
  <si>
    <t>070-035-000-005-00</t>
  </si>
  <si>
    <t>14502 ELOWSKY RD</t>
  </si>
  <si>
    <t>655/556</t>
  </si>
  <si>
    <t>070-006-000-008-01</t>
  </si>
  <si>
    <t>MIELKE RD</t>
  </si>
  <si>
    <t>638/150</t>
  </si>
  <si>
    <t>070-006-000-008-03</t>
  </si>
  <si>
    <t>070-011-000-001-00</t>
  </si>
  <si>
    <t>N GRAND LAKE HWY</t>
  </si>
  <si>
    <t>637/330</t>
  </si>
  <si>
    <t>402</t>
  </si>
  <si>
    <t xml:space="preserve">Do to lack ofsales in Hillman Township the Assessor </t>
  </si>
  <si>
    <t xml:space="preserve">used Ag Land sales from neighboring township of </t>
  </si>
  <si>
    <t>Metz # 070</t>
  </si>
  <si>
    <t>The following perimeters were used</t>
  </si>
  <si>
    <t>Hillman AG Land $ 1500 per acre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</si>
  <si>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</si>
  <si>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</si>
  <si>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</si>
  <si>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</si>
  <si>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AGRICULTURAL-IMPROVED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AGRICULTURAL-VACANT</t>
    </r>
  </si>
  <si>
    <t>Neighborhood</t>
  </si>
  <si>
    <t>Land Tables</t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</si>
  <si>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</si>
  <si>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</si>
  <si>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GENERAL AGRICULTURAL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</si>
</sst>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3" borderId="2" xfId="0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4E99-8299-479D-B1FF-0117D70EE607}">
  <dimension ref="A1:BL20"/>
  <sheetViews>
    <sheetView tabSelected="1" workbookViewId="0">
      <selection activeCell="D16" sqref="D16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5" customWidth="1"/>
    <col min="4" max="4" width="17.7109375" style="15" customWidth="1"/>
    <col min="5" max="5" width="8.7109375" customWidth="1"/>
    <col min="6" max="6" width="49.7109375" customWidth="1"/>
    <col min="7" max="8" width="17.7109375" style="15" customWidth="1"/>
    <col min="9" max="9" width="18.7109375" style="20" customWidth="1"/>
    <col min="10" max="10" width="17.7109375" style="15" customWidth="1"/>
    <col min="11" max="11" width="18.7109375" style="15" customWidth="1"/>
    <col min="12" max="12" width="20.7109375" style="15" customWidth="1"/>
    <col min="13" max="13" width="17.7109375" style="30" customWidth="1"/>
    <col min="14" max="14" width="10.7109375" style="34" customWidth="1"/>
    <col min="15" max="15" width="14.7109375" style="39" customWidth="1"/>
    <col min="16" max="16" width="16.7109375" style="39" customWidth="1"/>
    <col min="17" max="17" width="15.7109375" style="15" customWidth="1"/>
    <col min="18" max="18" width="17.7109375" style="15" customWidth="1"/>
    <col min="19" max="19" width="17.7109375" style="44" customWidth="1"/>
    <col min="20" max="20" width="17.7109375" style="39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2" width="20.7109375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37</v>
      </c>
      <c r="B2" t="s">
        <v>38</v>
      </c>
      <c r="C2" s="25">
        <v>44252</v>
      </c>
      <c r="D2" s="15">
        <v>249900</v>
      </c>
      <c r="E2" t="s">
        <v>32</v>
      </c>
      <c r="F2" t="s">
        <v>33</v>
      </c>
      <c r="G2" s="15">
        <v>249900</v>
      </c>
      <c r="H2" s="15">
        <v>120800</v>
      </c>
      <c r="I2" s="20">
        <f>H2/G2*100</f>
        <v>48.339335734293719</v>
      </c>
      <c r="J2" s="15">
        <v>232577</v>
      </c>
      <c r="K2" s="15">
        <f>G2-126589</f>
        <v>123311</v>
      </c>
      <c r="L2" s="15">
        <v>105988</v>
      </c>
      <c r="M2" s="30">
        <v>0</v>
      </c>
      <c r="N2" s="34">
        <v>0</v>
      </c>
      <c r="O2" s="39">
        <v>80.599999999999994</v>
      </c>
      <c r="P2" s="39">
        <v>80.599999999999994</v>
      </c>
      <c r="Q2" s="15" t="e">
        <f>K2/M2</f>
        <v>#DIV/0!</v>
      </c>
      <c r="R2" s="15">
        <f>K2/O2</f>
        <v>1529.9131513647644</v>
      </c>
      <c r="S2" s="44">
        <f>K2/O2/43560</f>
        <v>3.5121973171826547E-2</v>
      </c>
      <c r="T2" s="39">
        <v>0</v>
      </c>
      <c r="U2" s="5" t="s">
        <v>34</v>
      </c>
      <c r="V2" t="s">
        <v>39</v>
      </c>
      <c r="X2" t="s">
        <v>35</v>
      </c>
      <c r="Y2">
        <v>0</v>
      </c>
      <c r="Z2">
        <v>1</v>
      </c>
      <c r="AA2" s="6">
        <v>43696</v>
      </c>
      <c r="AC2" s="7" t="s">
        <v>36</v>
      </c>
    </row>
    <row r="3" spans="1:64" x14ac:dyDescent="0.25">
      <c r="A3" t="s">
        <v>40</v>
      </c>
      <c r="B3" t="s">
        <v>41</v>
      </c>
      <c r="C3" s="25">
        <v>44413</v>
      </c>
      <c r="D3" s="15">
        <v>48000</v>
      </c>
      <c r="E3" t="s">
        <v>32</v>
      </c>
      <c r="F3" t="s">
        <v>33</v>
      </c>
      <c r="G3" s="15">
        <v>48000</v>
      </c>
      <c r="H3" s="15">
        <v>25000</v>
      </c>
      <c r="I3" s="20">
        <f>H3/G3*100</f>
        <v>52.083333333333336</v>
      </c>
      <c r="J3" s="15">
        <v>49952</v>
      </c>
      <c r="K3" s="15">
        <f>G3-0</f>
        <v>48000</v>
      </c>
      <c r="L3" s="15">
        <v>49952</v>
      </c>
      <c r="M3" s="30">
        <v>0</v>
      </c>
      <c r="N3" s="34">
        <v>0</v>
      </c>
      <c r="O3" s="39">
        <v>27.44</v>
      </c>
      <c r="P3" s="39">
        <v>27.44</v>
      </c>
      <c r="Q3" s="15" t="e">
        <f>K3/M3</f>
        <v>#DIV/0!</v>
      </c>
      <c r="R3" s="15">
        <f>K3/O3</f>
        <v>1749.2711370262389</v>
      </c>
      <c r="S3" s="44">
        <f>K3/O3/43560</f>
        <v>4.0157739601153326E-2</v>
      </c>
      <c r="T3" s="39">
        <v>0</v>
      </c>
      <c r="U3" s="5" t="s">
        <v>34</v>
      </c>
      <c r="V3" t="s">
        <v>42</v>
      </c>
      <c r="X3" t="s">
        <v>35</v>
      </c>
      <c r="Y3">
        <v>0</v>
      </c>
      <c r="Z3">
        <v>0</v>
      </c>
      <c r="AA3" s="6">
        <v>43696</v>
      </c>
      <c r="AC3" s="7" t="s">
        <v>43</v>
      </c>
    </row>
    <row r="4" spans="1:64" x14ac:dyDescent="0.25">
      <c r="A4" t="s">
        <v>51</v>
      </c>
      <c r="B4" t="s">
        <v>52</v>
      </c>
      <c r="C4" s="25">
        <v>44245</v>
      </c>
      <c r="D4" s="15">
        <v>45600</v>
      </c>
      <c r="E4" t="s">
        <v>32</v>
      </c>
      <c r="F4" t="s">
        <v>33</v>
      </c>
      <c r="G4" s="15">
        <v>45600</v>
      </c>
      <c r="H4" s="15">
        <v>28200</v>
      </c>
      <c r="I4" s="20">
        <v>61.842105263157897</v>
      </c>
      <c r="J4" s="15">
        <v>56358</v>
      </c>
      <c r="K4" s="15">
        <v>45600</v>
      </c>
      <c r="L4" s="15">
        <v>56358</v>
      </c>
      <c r="M4" s="30">
        <v>0</v>
      </c>
      <c r="N4" s="34">
        <v>0</v>
      </c>
      <c r="O4" s="39">
        <v>35.97</v>
      </c>
      <c r="P4" s="39">
        <v>35.97</v>
      </c>
      <c r="Q4" s="15" t="e">
        <v>#DIV/0!</v>
      </c>
      <c r="R4" s="15">
        <v>1267.723102585488</v>
      </c>
      <c r="S4" s="44">
        <v>2.9102917873863363E-2</v>
      </c>
      <c r="T4" s="39">
        <v>0</v>
      </c>
      <c r="U4" s="5" t="s">
        <v>53</v>
      </c>
      <c r="X4" t="s">
        <v>54</v>
      </c>
      <c r="Y4">
        <v>0</v>
      </c>
      <c r="Z4">
        <v>0</v>
      </c>
      <c r="AA4" t="s">
        <v>55</v>
      </c>
      <c r="AC4" s="7" t="s">
        <v>43</v>
      </c>
    </row>
    <row r="5" spans="1:64" x14ac:dyDescent="0.25">
      <c r="A5" t="s">
        <v>56</v>
      </c>
      <c r="B5" t="s">
        <v>57</v>
      </c>
      <c r="C5" s="25">
        <v>44412</v>
      </c>
      <c r="D5" s="15">
        <v>82000</v>
      </c>
      <c r="E5" t="s">
        <v>32</v>
      </c>
      <c r="F5" t="s">
        <v>33</v>
      </c>
      <c r="G5" s="15">
        <v>82000</v>
      </c>
      <c r="H5" s="15">
        <v>33500</v>
      </c>
      <c r="I5" s="20">
        <v>40.853658536585364</v>
      </c>
      <c r="J5" s="15">
        <v>67031</v>
      </c>
      <c r="K5" s="15">
        <v>76969</v>
      </c>
      <c r="L5" s="15">
        <v>62000</v>
      </c>
      <c r="M5" s="30">
        <v>0</v>
      </c>
      <c r="N5" s="34">
        <v>0</v>
      </c>
      <c r="O5" s="39">
        <v>40</v>
      </c>
      <c r="P5" s="39">
        <v>40</v>
      </c>
      <c r="Q5" s="15" t="e">
        <v>#DIV/0!</v>
      </c>
      <c r="R5" s="15">
        <v>1924.2249999999999</v>
      </c>
      <c r="S5" s="44">
        <v>4.4174127640036726E-2</v>
      </c>
      <c r="T5" s="39">
        <v>0</v>
      </c>
      <c r="U5" s="5" t="s">
        <v>53</v>
      </c>
      <c r="V5" t="s">
        <v>58</v>
      </c>
      <c r="X5" t="s">
        <v>54</v>
      </c>
      <c r="Y5">
        <v>1</v>
      </c>
      <c r="Z5">
        <v>0</v>
      </c>
      <c r="AA5" s="6">
        <v>42991</v>
      </c>
      <c r="AC5" s="7" t="s">
        <v>36</v>
      </c>
    </row>
    <row r="6" spans="1:64" x14ac:dyDescent="0.25">
      <c r="A6" t="s">
        <v>59</v>
      </c>
      <c r="B6" t="s">
        <v>60</v>
      </c>
      <c r="C6" s="25">
        <v>44064</v>
      </c>
      <c r="D6" s="15">
        <v>117500</v>
      </c>
      <c r="E6" t="s">
        <v>32</v>
      </c>
      <c r="F6" t="s">
        <v>33</v>
      </c>
      <c r="G6" s="15">
        <v>117500</v>
      </c>
      <c r="H6" s="15">
        <v>49200</v>
      </c>
      <c r="I6" s="20">
        <v>41.872340425531917</v>
      </c>
      <c r="J6" s="15">
        <v>98400</v>
      </c>
      <c r="K6" s="15">
        <v>117500</v>
      </c>
      <c r="L6" s="15">
        <v>98400</v>
      </c>
      <c r="M6" s="30">
        <v>0</v>
      </c>
      <c r="N6" s="34">
        <v>0</v>
      </c>
      <c r="O6" s="39">
        <v>80</v>
      </c>
      <c r="P6" s="39">
        <v>80</v>
      </c>
      <c r="Q6" s="15" t="e">
        <v>#DIV/0!</v>
      </c>
      <c r="R6" s="15">
        <v>1468.75</v>
      </c>
      <c r="S6" s="44">
        <v>3.3717860422405876E-2</v>
      </c>
      <c r="T6" s="39">
        <v>0</v>
      </c>
      <c r="U6" s="5" t="s">
        <v>53</v>
      </c>
      <c r="V6" t="s">
        <v>61</v>
      </c>
      <c r="W6" t="s">
        <v>62</v>
      </c>
      <c r="X6" t="s">
        <v>54</v>
      </c>
      <c r="Y6">
        <v>0</v>
      </c>
      <c r="Z6">
        <v>1</v>
      </c>
      <c r="AA6" s="6">
        <v>42984</v>
      </c>
      <c r="AC6" s="7" t="s">
        <v>43</v>
      </c>
    </row>
    <row r="7" spans="1:64" ht="15.75" thickBot="1" x14ac:dyDescent="0.3">
      <c r="A7" t="s">
        <v>63</v>
      </c>
      <c r="B7" t="s">
        <v>64</v>
      </c>
      <c r="C7" s="25">
        <v>44058</v>
      </c>
      <c r="D7" s="15">
        <v>8500</v>
      </c>
      <c r="E7" t="s">
        <v>32</v>
      </c>
      <c r="F7" t="s">
        <v>33</v>
      </c>
      <c r="G7" s="15">
        <v>8500</v>
      </c>
      <c r="H7" s="15">
        <v>6200</v>
      </c>
      <c r="I7" s="20">
        <v>72.941176470588232</v>
      </c>
      <c r="J7" s="15">
        <v>12483</v>
      </c>
      <c r="K7" s="15">
        <v>8500</v>
      </c>
      <c r="L7" s="15">
        <v>12483</v>
      </c>
      <c r="M7" s="30">
        <v>0</v>
      </c>
      <c r="N7" s="34">
        <v>0</v>
      </c>
      <c r="O7" s="39">
        <v>7.89</v>
      </c>
      <c r="P7" s="39">
        <v>7.89</v>
      </c>
      <c r="Q7" s="15" t="e">
        <v>#DIV/0!</v>
      </c>
      <c r="R7" s="15">
        <v>1077.3130544993662</v>
      </c>
      <c r="S7" s="44">
        <v>2.473170464874578E-2</v>
      </c>
      <c r="T7" s="39">
        <v>0</v>
      </c>
      <c r="U7" s="5" t="s">
        <v>53</v>
      </c>
      <c r="V7" t="s">
        <v>65</v>
      </c>
      <c r="X7" t="s">
        <v>54</v>
      </c>
      <c r="Y7">
        <v>0</v>
      </c>
      <c r="Z7">
        <v>0</v>
      </c>
      <c r="AA7" t="s">
        <v>55</v>
      </c>
      <c r="AC7" s="7" t="s">
        <v>66</v>
      </c>
    </row>
    <row r="8" spans="1:64" ht="15.75" thickTop="1" x14ac:dyDescent="0.25">
      <c r="A8" s="8"/>
      <c r="B8" s="8"/>
      <c r="C8" s="26" t="s">
        <v>44</v>
      </c>
      <c r="D8" s="16">
        <f ca="1">+SUM(D2:D10)</f>
        <v>551500</v>
      </c>
      <c r="E8" s="8"/>
      <c r="F8" s="8"/>
      <c r="G8" s="16">
        <f>+SUM(G2:G7)</f>
        <v>551500</v>
      </c>
      <c r="H8" s="16">
        <f>+SUM(H2:H7)</f>
        <v>262900</v>
      </c>
      <c r="I8" s="21"/>
      <c r="J8" s="16">
        <f>+SUM(J2:J7)</f>
        <v>516801</v>
      </c>
      <c r="K8" s="16">
        <f>+SUM(K2:K7)</f>
        <v>419880</v>
      </c>
      <c r="L8" s="16">
        <f>+SUM(L2:L7)</f>
        <v>385181</v>
      </c>
      <c r="M8" s="31">
        <f ca="1">+SUM(M2:M10)</f>
        <v>0</v>
      </c>
      <c r="N8" s="35"/>
      <c r="O8" s="40">
        <f>+SUM(O2:O7)</f>
        <v>271.89999999999998</v>
      </c>
      <c r="P8" s="40">
        <f ca="1">+SUM(P2:P10)</f>
        <v>271.89999999999998</v>
      </c>
      <c r="Q8" s="16"/>
      <c r="R8" s="16"/>
      <c r="S8" s="45"/>
      <c r="T8" s="40"/>
      <c r="U8" s="9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64" x14ac:dyDescent="0.25">
      <c r="A9" s="10"/>
      <c r="B9" s="10"/>
      <c r="C9" s="27"/>
      <c r="D9" s="17"/>
      <c r="E9" s="10"/>
      <c r="F9" s="10"/>
      <c r="G9" s="17"/>
      <c r="H9" s="17" t="s">
        <v>45</v>
      </c>
      <c r="I9" s="22">
        <f>H8/G8*100</f>
        <v>47.669990933816862</v>
      </c>
      <c r="J9" s="17"/>
      <c r="K9" s="17"/>
      <c r="L9" s="17" t="s">
        <v>46</v>
      </c>
      <c r="M9" s="32"/>
      <c r="N9" s="36"/>
      <c r="O9" s="41" t="s">
        <v>46</v>
      </c>
      <c r="P9" s="41"/>
      <c r="Q9" s="17"/>
      <c r="R9" s="17" t="s">
        <v>46</v>
      </c>
      <c r="S9" s="46"/>
      <c r="T9" s="41"/>
      <c r="U9" s="1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64" x14ac:dyDescent="0.25">
      <c r="A10" s="49" t="s">
        <v>71</v>
      </c>
      <c r="B10" s="12"/>
      <c r="C10" s="28"/>
      <c r="D10" s="18"/>
      <c r="E10" s="12"/>
      <c r="F10" s="12"/>
      <c r="G10" s="18"/>
      <c r="H10" s="18" t="s">
        <v>47</v>
      </c>
      <c r="I10" s="23">
        <f ca="1">STDEV(I2:I10)</f>
        <v>12.407683590716259</v>
      </c>
      <c r="J10" s="18"/>
      <c r="K10" s="18"/>
      <c r="L10" s="18" t="s">
        <v>48</v>
      </c>
      <c r="M10" s="48" t="e">
        <f ca="1">K8/M8</f>
        <v>#DIV/0!</v>
      </c>
      <c r="N10" s="37"/>
      <c r="O10" s="42" t="s">
        <v>49</v>
      </c>
      <c r="P10" s="42">
        <f>K8/O8</f>
        <v>1544.2442074292021</v>
      </c>
      <c r="Q10" s="18"/>
      <c r="R10" s="18" t="s">
        <v>50</v>
      </c>
      <c r="S10" s="47">
        <f>K8/O8/43560</f>
        <v>3.5450968949247062E-2</v>
      </c>
      <c r="T10" s="42"/>
      <c r="U10" s="13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64" x14ac:dyDescent="0.25">
      <c r="A11" t="s">
        <v>67</v>
      </c>
    </row>
    <row r="12" spans="1:64" x14ac:dyDescent="0.25">
      <c r="A12" t="s">
        <v>68</v>
      </c>
    </row>
    <row r="13" spans="1:64" x14ac:dyDescent="0.25">
      <c r="A13" t="s">
        <v>69</v>
      </c>
    </row>
    <row r="14" spans="1:64" x14ac:dyDescent="0.25">
      <c r="A14" t="s">
        <v>70</v>
      </c>
    </row>
    <row r="15" spans="1:64" x14ac:dyDescent="0.25">
      <c r="A15" s="50" t="s">
        <v>2</v>
      </c>
      <c r="B15" s="51" t="s">
        <v>72</v>
      </c>
      <c r="C15" s="52" t="s">
        <v>73</v>
      </c>
    </row>
    <row r="16" spans="1:64" ht="21" x14ac:dyDescent="0.25">
      <c r="A16" s="50" t="s">
        <v>5</v>
      </c>
      <c r="B16" s="51" t="s">
        <v>74</v>
      </c>
      <c r="C16" s="52" t="s">
        <v>73</v>
      </c>
    </row>
    <row r="17" spans="1:3" x14ac:dyDescent="0.25">
      <c r="A17" s="50" t="s">
        <v>75</v>
      </c>
      <c r="B17" s="51" t="s">
        <v>76</v>
      </c>
      <c r="C17" s="52" t="s">
        <v>73</v>
      </c>
    </row>
    <row r="18" spans="1:3" x14ac:dyDescent="0.25">
      <c r="A18" s="50" t="s">
        <v>77</v>
      </c>
      <c r="B18" s="51" t="s">
        <v>81</v>
      </c>
      <c r="C18" s="52" t="s">
        <v>73</v>
      </c>
    </row>
    <row r="19" spans="1:3" x14ac:dyDescent="0.25">
      <c r="A19" s="50" t="s">
        <v>78</v>
      </c>
      <c r="B19" s="51" t="s">
        <v>81</v>
      </c>
      <c r="C19" s="52" t="s">
        <v>73</v>
      </c>
    </row>
    <row r="20" spans="1:3" x14ac:dyDescent="0.25">
      <c r="A20" s="50" t="s">
        <v>79</v>
      </c>
      <c r="B20" s="51" t="s">
        <v>80</v>
      </c>
      <c r="C20" s="50"/>
    </row>
  </sheetData>
  <conditionalFormatting sqref="A6:AF10 A2:AF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6554-2956-4189-BF99-88684E0E004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2023-01-26T20:16:38Z</dcterms:created>
  <dcterms:modified xsi:type="dcterms:W3CDTF">2023-01-26T20:29:51Z</dcterms:modified>
</cp:coreProperties>
</file>